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<sst xmlns="http://schemas.openxmlformats.org/spreadsheetml/2006/main" count="50" uniqueCount="45">
  <si>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</si>
  <si>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ул.Кооперативная  д.62</t>
  </si>
  <si>
    <t>Июль  - Декабрь 2014 года тариф 6,31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</si>
  <si>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</si>
  <si>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</si>
  <si>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</si>
  <si>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</si>
  <si>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</si>
  <si>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</si>
  <si>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</si>
  <si>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</si>
  <si>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</si>
  <si>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</si>
  <si>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</si>
  <si>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</si>
  <si>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</si>
  <si>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</si>
  <si>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</si>
  <si>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</si>
  <si>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</si>
  <si>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>Управление управляющей организацией</t>
  </si>
  <si>
    <t>Услуги по вывозке мусора</t>
  </si>
  <si>
    <t xml:space="preserve">Обслуживание внутридомового газового оборудывания </t>
  </si>
  <si>
    <t xml:space="preserve">Аварийное обслуживание </t>
  </si>
  <si>
    <t xml:space="preserve"> </t>
  </si>
  <si>
    <t>Замеры  изоляции  сопротивления</t>
  </si>
  <si>
    <t>ИТОГО</t>
  </si>
  <si>
    <t>руб</t>
  </si>
  <si>
    <t xml:space="preserve">Собрано : </t>
  </si>
  <si>
    <t>Фактические расходы на 1 января 2015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</si>
  <si>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</si>
  <si>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</si>
  <si>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</si>
  <si>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</si>
  <si>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</si>
  <si>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1,07,2014</t>
  </si>
  <si>
    <t>начислено</t>
  </si>
  <si>
    <t>оплачено</t>
  </si>
  <si>
    <t>долг</t>
  </si>
  <si>
    <t xml:space="preserve">Начислено ООО "РИЦ-Регион" за 6 месяцев : </t>
  </si>
  <si>
    <t xml:space="preserve">Долг населения  на 01 января  2015 года : </t>
  </si>
  <si>
    <t>Косметический ремонт подъездов(побелка,покраска)</t>
  </si>
  <si>
    <t>Отчет управляющей компании</t>
  </si>
  <si>
    <t>Прочистка и проверка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</si>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</sst>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4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B4">
      <selection activeCell="I68" sqref="I68"/>
    </sheetView>
  </sheetViews>
  <sheetFormatPr defaultColWidth="9.140625" defaultRowHeight="15"/>
  <cols>
    <col min="1" max="1" width="9.28125" style="0" customWidth="1"/>
    <col min="2" max="2" width="45.2812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ht="18.75">
      <c r="A4" s="2"/>
    </row>
    <row r="5" spans="1:14" ht="18.7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28" t="s">
        <v>3</v>
      </c>
      <c r="B7" s="29" t="s">
        <v>4</v>
      </c>
      <c r="C7" s="29" t="s">
        <v>5</v>
      </c>
      <c r="D7" s="29"/>
      <c r="E7" s="29"/>
      <c r="F7" s="29"/>
      <c r="G7" s="29"/>
      <c r="H7" s="29" t="s">
        <v>6</v>
      </c>
      <c r="I7" s="29"/>
      <c r="J7" s="29"/>
      <c r="K7" s="29"/>
      <c r="L7" s="29"/>
      <c r="M7" s="29"/>
      <c r="N7" s="29"/>
      <c r="O7" s="5"/>
    </row>
    <row r="8" spans="1:15" ht="111" thickBot="1">
      <c r="A8" s="28"/>
      <c r="B8" s="29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4" t="s">
        <v>19</v>
      </c>
    </row>
    <row r="9" spans="1:15" ht="16.5" thickBot="1">
      <c r="A9" s="7">
        <v>1</v>
      </c>
      <c r="B9" s="8" t="s">
        <v>20</v>
      </c>
      <c r="C9" s="9">
        <v>0</v>
      </c>
      <c r="D9" s="10">
        <v>1.3</v>
      </c>
      <c r="E9" s="5">
        <v>496.07</v>
      </c>
      <c r="F9" s="11">
        <f aca="true" t="shared" si="0" ref="F9:F16">E9*D9</f>
        <v>644.891</v>
      </c>
      <c r="G9" s="11">
        <f aca="true" t="shared" si="1" ref="G9:G17">F9*6</f>
        <v>3869.3459999999995</v>
      </c>
      <c r="H9" s="11">
        <f>E9*D9</f>
        <v>644.891</v>
      </c>
      <c r="I9" s="12">
        <f>E9*D9</f>
        <v>644.891</v>
      </c>
      <c r="J9" s="12">
        <f>E9*D9</f>
        <v>644.891</v>
      </c>
      <c r="K9" s="12">
        <f>E9*D9</f>
        <v>644.891</v>
      </c>
      <c r="L9" s="12">
        <f aca="true" t="shared" si="2" ref="L9:L14">E9*D9</f>
        <v>644.891</v>
      </c>
      <c r="M9" s="12">
        <f>E9*D9</f>
        <v>644.891</v>
      </c>
      <c r="N9" s="11">
        <f>SUM(H9:M9)</f>
        <v>3869.346</v>
      </c>
      <c r="O9" s="11">
        <f>C9+G9-N9</f>
        <v>0</v>
      </c>
    </row>
    <row r="10" spans="1:15" ht="32.25" thickBot="1">
      <c r="A10" s="7">
        <v>2</v>
      </c>
      <c r="B10" s="8" t="s">
        <v>43</v>
      </c>
      <c r="C10" s="9">
        <v>1562.62</v>
      </c>
      <c r="D10" s="10">
        <v>0.63</v>
      </c>
      <c r="E10" s="5">
        <v>496.07</v>
      </c>
      <c r="F10" s="11">
        <f t="shared" si="0"/>
        <v>312.5241</v>
      </c>
      <c r="G10" s="11">
        <f t="shared" si="1"/>
        <v>1875.1445999999999</v>
      </c>
      <c r="H10" s="11"/>
      <c r="I10" s="12"/>
      <c r="J10" s="12"/>
      <c r="K10" s="12"/>
      <c r="L10" s="12"/>
      <c r="M10" s="12"/>
      <c r="N10" s="11">
        <f aca="true" t="shared" si="3" ref="N10:N16">SUM(H10:M10)</f>
        <v>0</v>
      </c>
      <c r="O10" s="11">
        <f aca="true" t="shared" si="4" ref="O10:O16">C10+G10-N10</f>
        <v>3437.7645999999995</v>
      </c>
    </row>
    <row r="11" spans="1:15" ht="95.25" thickBot="1">
      <c r="A11" s="7">
        <v>3</v>
      </c>
      <c r="B11" s="8" t="s">
        <v>44</v>
      </c>
      <c r="C11" s="9">
        <v>0</v>
      </c>
      <c r="D11" s="10">
        <v>0.76</v>
      </c>
      <c r="E11" s="5">
        <v>496.07</v>
      </c>
      <c r="F11" s="11">
        <f t="shared" si="0"/>
        <v>377.0132</v>
      </c>
      <c r="G11" s="11">
        <f t="shared" si="1"/>
        <v>2262.0792</v>
      </c>
      <c r="H11" s="11">
        <f>E11*D11</f>
        <v>377.0132</v>
      </c>
      <c r="I11" s="12">
        <f>E11*D11</f>
        <v>377.0132</v>
      </c>
      <c r="J11" s="12">
        <f>E11*D11</f>
        <v>377.0132</v>
      </c>
      <c r="K11" s="12">
        <f>E11*D11</f>
        <v>377.0132</v>
      </c>
      <c r="L11" s="12">
        <f t="shared" si="2"/>
        <v>377.0132</v>
      </c>
      <c r="M11" s="12">
        <f>E11*D11</f>
        <v>377.0132</v>
      </c>
      <c r="N11" s="11">
        <f t="shared" si="3"/>
        <v>2262.0791999999997</v>
      </c>
      <c r="O11" s="11">
        <f t="shared" si="4"/>
        <v>0</v>
      </c>
    </row>
    <row r="12" spans="1:15" ht="15.75">
      <c r="A12" s="7">
        <v>4</v>
      </c>
      <c r="B12" s="8" t="s">
        <v>21</v>
      </c>
      <c r="C12" s="9">
        <v>0</v>
      </c>
      <c r="D12" s="10">
        <v>1.61</v>
      </c>
      <c r="E12" s="5">
        <v>496.07</v>
      </c>
      <c r="F12" s="11">
        <f t="shared" si="0"/>
        <v>798.6727000000001</v>
      </c>
      <c r="G12" s="11">
        <f t="shared" si="1"/>
        <v>4792.0362000000005</v>
      </c>
      <c r="H12" s="11">
        <f>E12*D12</f>
        <v>798.6727000000001</v>
      </c>
      <c r="I12" s="12">
        <f>E12*D12</f>
        <v>798.6727000000001</v>
      </c>
      <c r="J12" s="12">
        <f>E12*D12</f>
        <v>798.6727000000001</v>
      </c>
      <c r="K12" s="12">
        <f>E12*D12</f>
        <v>798.6727000000001</v>
      </c>
      <c r="L12" s="12">
        <f t="shared" si="2"/>
        <v>798.6727000000001</v>
      </c>
      <c r="M12" s="12">
        <f>E12*D12</f>
        <v>798.6727000000001</v>
      </c>
      <c r="N12" s="11">
        <f t="shared" si="3"/>
        <v>4792.0362000000005</v>
      </c>
      <c r="O12" s="11">
        <f t="shared" si="4"/>
        <v>0</v>
      </c>
    </row>
    <row r="13" spans="1:15" ht="31.5">
      <c r="A13" s="7">
        <v>5</v>
      </c>
      <c r="B13" s="8" t="s">
        <v>22</v>
      </c>
      <c r="C13" s="9">
        <v>0</v>
      </c>
      <c r="D13" s="10">
        <v>0.16</v>
      </c>
      <c r="E13" s="5">
        <v>496.07</v>
      </c>
      <c r="F13" s="11">
        <f t="shared" si="0"/>
        <v>79.3712</v>
      </c>
      <c r="G13" s="11">
        <f t="shared" si="1"/>
        <v>476.22720000000004</v>
      </c>
      <c r="H13" s="11">
        <f>E13*D13</f>
        <v>79.3712</v>
      </c>
      <c r="I13" s="12">
        <f>E13*D13</f>
        <v>79.3712</v>
      </c>
      <c r="J13" s="12">
        <f>E13*D13</f>
        <v>79.3712</v>
      </c>
      <c r="K13" s="12">
        <f>E13*D13</f>
        <v>79.3712</v>
      </c>
      <c r="L13" s="12">
        <f t="shared" si="2"/>
        <v>79.3712</v>
      </c>
      <c r="M13" s="12">
        <f>E13*D13</f>
        <v>79.3712</v>
      </c>
      <c r="N13" s="11">
        <f t="shared" si="3"/>
        <v>476.2272</v>
      </c>
      <c r="O13" s="11">
        <f t="shared" si="4"/>
        <v>0</v>
      </c>
    </row>
    <row r="14" spans="1:18" ht="15.75">
      <c r="A14" s="7">
        <v>6</v>
      </c>
      <c r="B14" s="8" t="s">
        <v>23</v>
      </c>
      <c r="C14" s="9">
        <v>0</v>
      </c>
      <c r="D14" s="10">
        <v>1.28</v>
      </c>
      <c r="E14" s="5">
        <v>496.07</v>
      </c>
      <c r="F14" s="11">
        <f t="shared" si="0"/>
        <v>634.9696</v>
      </c>
      <c r="G14" s="11">
        <f t="shared" si="1"/>
        <v>3809.8176000000003</v>
      </c>
      <c r="H14" s="11">
        <f>E14*D14</f>
        <v>634.9696</v>
      </c>
      <c r="I14" s="12">
        <f>E14*D14</f>
        <v>634.9696</v>
      </c>
      <c r="J14" s="12">
        <f>E14*D14</f>
        <v>634.9696</v>
      </c>
      <c r="K14" s="12">
        <f>E14*D14</f>
        <v>634.9696</v>
      </c>
      <c r="L14" s="12">
        <f t="shared" si="2"/>
        <v>634.9696</v>
      </c>
      <c r="M14" s="12">
        <f>E14*D14</f>
        <v>634.9696</v>
      </c>
      <c r="N14" s="11">
        <f t="shared" si="3"/>
        <v>3809.8176</v>
      </c>
      <c r="O14" s="11">
        <f t="shared" si="4"/>
        <v>0</v>
      </c>
      <c r="R14" t="s">
        <v>24</v>
      </c>
    </row>
    <row r="15" spans="1:15" ht="31.5">
      <c r="A15" s="7">
        <v>7</v>
      </c>
      <c r="B15" s="8" t="s">
        <v>41</v>
      </c>
      <c r="C15" s="9">
        <v>1041.75</v>
      </c>
      <c r="D15" s="10">
        <v>0.42</v>
      </c>
      <c r="E15" s="5">
        <v>496.07</v>
      </c>
      <c r="F15" s="11">
        <f t="shared" si="0"/>
        <v>208.3494</v>
      </c>
      <c r="G15" s="11">
        <f t="shared" si="1"/>
        <v>1250.0964</v>
      </c>
      <c r="H15" s="11"/>
      <c r="I15" s="12"/>
      <c r="J15" s="12"/>
      <c r="K15" s="12"/>
      <c r="L15" s="12"/>
      <c r="M15" s="12"/>
      <c r="N15" s="11">
        <f t="shared" si="3"/>
        <v>0</v>
      </c>
      <c r="O15" s="11">
        <f t="shared" si="4"/>
        <v>2291.8464</v>
      </c>
    </row>
    <row r="16" spans="1:15" ht="15.75">
      <c r="A16" s="7">
        <v>8</v>
      </c>
      <c r="B16" s="8" t="s">
        <v>25</v>
      </c>
      <c r="C16" s="9">
        <v>0</v>
      </c>
      <c r="D16" s="10">
        <v>0.15</v>
      </c>
      <c r="E16" s="5">
        <v>496.07</v>
      </c>
      <c r="F16" s="11">
        <f t="shared" si="0"/>
        <v>74.4105</v>
      </c>
      <c r="G16" s="11">
        <f t="shared" si="1"/>
        <v>446.46299999999997</v>
      </c>
      <c r="H16" s="11">
        <f>E16*D16</f>
        <v>74.4105</v>
      </c>
      <c r="I16" s="12">
        <f>E16*D16</f>
        <v>74.4105</v>
      </c>
      <c r="J16" s="12">
        <f>E16*D16</f>
        <v>74.4105</v>
      </c>
      <c r="K16" s="12">
        <f>E16*D16</f>
        <v>74.4105</v>
      </c>
      <c r="L16" s="12">
        <f>E16*D16</f>
        <v>74.4105</v>
      </c>
      <c r="M16" s="12">
        <f>E16*D16</f>
        <v>74.4105</v>
      </c>
      <c r="N16" s="11">
        <f t="shared" si="3"/>
        <v>446.463</v>
      </c>
      <c r="O16" s="11">
        <f t="shared" si="4"/>
        <v>0</v>
      </c>
    </row>
    <row r="17" spans="1:15" ht="15.75">
      <c r="A17" s="7">
        <v>9</v>
      </c>
      <c r="B17" s="13" t="s">
        <v>26</v>
      </c>
      <c r="C17" s="9">
        <f>SUM(C9:C16)</f>
        <v>2604.37</v>
      </c>
      <c r="D17" s="10">
        <f>SUM(D9:D16)</f>
        <v>6.310000000000001</v>
      </c>
      <c r="E17" s="14"/>
      <c r="F17" s="11">
        <f>SUM(F9:F16)</f>
        <v>3130.2017</v>
      </c>
      <c r="G17" s="11">
        <f t="shared" si="1"/>
        <v>18781.2102</v>
      </c>
      <c r="H17" s="11">
        <f>SUM(H9:H16)</f>
        <v>2609.3282</v>
      </c>
      <c r="I17" s="12">
        <f aca="true" t="shared" si="5" ref="I17:O17">SUM(I9:I16)</f>
        <v>2609.3282</v>
      </c>
      <c r="J17" s="12">
        <f>SUM(J9:J16)</f>
        <v>2609.3282</v>
      </c>
      <c r="K17" s="12">
        <f t="shared" si="5"/>
        <v>2609.3282</v>
      </c>
      <c r="L17" s="12">
        <f t="shared" si="5"/>
        <v>2609.3282</v>
      </c>
      <c r="M17" s="12">
        <f t="shared" si="5"/>
        <v>2609.3282</v>
      </c>
      <c r="N17" s="12">
        <f t="shared" si="5"/>
        <v>15655.9692</v>
      </c>
      <c r="O17" s="12">
        <f t="shared" si="5"/>
        <v>5729.610999999999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D68</f>
        <v>18781.2</v>
      </c>
      <c r="D20" s="3" t="s">
        <v>27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28</v>
      </c>
      <c r="C21" s="3">
        <f>E68</f>
        <v>8592.46</v>
      </c>
      <c r="D21" s="3" t="s">
        <v>27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F68</f>
        <v>18136.18</v>
      </c>
      <c r="D22" s="3" t="s">
        <v>27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29</v>
      </c>
      <c r="C23" s="22">
        <f>N17</f>
        <v>15655.9692</v>
      </c>
      <c r="D23" t="s">
        <v>27</v>
      </c>
    </row>
    <row r="24" spans="2:4" ht="15.75">
      <c r="B24" s="3" t="s">
        <v>30</v>
      </c>
      <c r="C24">
        <f>E68*0.044</f>
        <v>378.06823999999995</v>
      </c>
      <c r="D24" t="s">
        <v>27</v>
      </c>
    </row>
    <row r="25" spans="2:4" ht="15.75">
      <c r="B25" s="3" t="s">
        <v>31</v>
      </c>
      <c r="C25">
        <f>E68*0.01</f>
        <v>85.9246</v>
      </c>
      <c r="D25" t="s">
        <v>27</v>
      </c>
    </row>
    <row r="28" spans="2:3" ht="15">
      <c r="B28" t="s">
        <v>32</v>
      </c>
      <c r="C28" s="24">
        <f>O17</f>
        <v>5729.610999999999</v>
      </c>
    </row>
    <row r="31" spans="2:3" ht="15">
      <c r="B31" t="s">
        <v>33</v>
      </c>
      <c r="C31" s="24">
        <f>G17-D68</f>
        <v>0.010200000000622822</v>
      </c>
    </row>
    <row r="54" spans="2:6" ht="30">
      <c r="B54" s="25" t="s">
        <v>34</v>
      </c>
      <c r="C54" s="25" t="s">
        <v>35</v>
      </c>
      <c r="D54" s="25" t="s">
        <v>36</v>
      </c>
      <c r="E54" s="25" t="s">
        <v>37</v>
      </c>
      <c r="F54" s="25" t="s">
        <v>38</v>
      </c>
    </row>
    <row r="55" spans="2:6" ht="15">
      <c r="B55" s="25">
        <v>45</v>
      </c>
      <c r="C55" s="25">
        <v>0</v>
      </c>
      <c r="D55" s="25">
        <v>1703.7</v>
      </c>
      <c r="E55" s="25">
        <v>1703.7</v>
      </c>
      <c r="F55" s="25">
        <f>C55+D55-E55</f>
        <v>0</v>
      </c>
    </row>
    <row r="56" spans="2:6" ht="15">
      <c r="B56" s="25">
        <v>28</v>
      </c>
      <c r="C56" s="25">
        <v>883.4</v>
      </c>
      <c r="D56" s="25">
        <v>1060.08</v>
      </c>
      <c r="E56" s="25">
        <v>0</v>
      </c>
      <c r="F56" s="25">
        <f aca="true" t="shared" si="6" ref="F56:F68">C56+D56-E56</f>
        <v>1943.48</v>
      </c>
    </row>
    <row r="57" spans="2:6" ht="15">
      <c r="B57" s="25">
        <v>46</v>
      </c>
      <c r="C57" s="25">
        <v>1451.3</v>
      </c>
      <c r="D57" s="25">
        <v>1741.56</v>
      </c>
      <c r="E57" s="25">
        <v>0</v>
      </c>
      <c r="F57" s="25">
        <f t="shared" si="6"/>
        <v>3192.8599999999997</v>
      </c>
    </row>
    <row r="58" spans="2:6" ht="15">
      <c r="B58" s="25">
        <v>28</v>
      </c>
      <c r="C58" s="25">
        <v>883.4</v>
      </c>
      <c r="D58" s="25">
        <v>1060.08</v>
      </c>
      <c r="E58" s="25">
        <v>0</v>
      </c>
      <c r="F58" s="25">
        <f t="shared" si="6"/>
        <v>1943.48</v>
      </c>
    </row>
    <row r="59" spans="2:6" ht="15">
      <c r="B59" s="25">
        <v>47</v>
      </c>
      <c r="C59" s="25">
        <v>889.71</v>
      </c>
      <c r="D59" s="25">
        <v>1779.42</v>
      </c>
      <c r="E59" s="25">
        <v>0</v>
      </c>
      <c r="F59" s="25">
        <f t="shared" si="6"/>
        <v>2669.13</v>
      </c>
    </row>
    <row r="60" spans="2:6" ht="15">
      <c r="B60" s="25">
        <v>30</v>
      </c>
      <c r="C60" s="25">
        <v>378.6</v>
      </c>
      <c r="D60" s="25">
        <v>1135.8</v>
      </c>
      <c r="E60" s="25">
        <v>1147.8</v>
      </c>
      <c r="F60" s="25">
        <f t="shared" si="6"/>
        <v>366.60000000000014</v>
      </c>
    </row>
    <row r="61" spans="2:6" ht="15">
      <c r="B61" s="25">
        <v>28</v>
      </c>
      <c r="C61" s="25">
        <v>176.68</v>
      </c>
      <c r="D61" s="25">
        <v>1060.08</v>
      </c>
      <c r="E61" s="25">
        <v>0</v>
      </c>
      <c r="F61" s="25">
        <f t="shared" si="6"/>
        <v>1236.76</v>
      </c>
    </row>
    <row r="62" spans="2:6" ht="15">
      <c r="B62" s="25">
        <v>48</v>
      </c>
      <c r="C62" s="25">
        <v>1514.4</v>
      </c>
      <c r="D62" s="25">
        <v>1817.28</v>
      </c>
      <c r="E62" s="25">
        <v>0</v>
      </c>
      <c r="F62" s="25">
        <f t="shared" si="6"/>
        <v>3331.6800000000003</v>
      </c>
    </row>
    <row r="63" spans="2:6" ht="15">
      <c r="B63" s="25">
        <v>45</v>
      </c>
      <c r="C63" s="25">
        <v>283.95</v>
      </c>
      <c r="D63" s="25">
        <v>1703.7</v>
      </c>
      <c r="E63" s="25">
        <v>1987.65</v>
      </c>
      <c r="F63" s="25">
        <f t="shared" si="6"/>
        <v>0</v>
      </c>
    </row>
    <row r="64" spans="2:6" ht="15">
      <c r="B64" s="25">
        <v>29</v>
      </c>
      <c r="C64" s="25">
        <v>0</v>
      </c>
      <c r="D64" s="25">
        <v>1097.94</v>
      </c>
      <c r="E64" s="25">
        <v>914.95</v>
      </c>
      <c r="F64" s="25">
        <f t="shared" si="6"/>
        <v>182.99</v>
      </c>
    </row>
    <row r="65" spans="2:6" ht="15">
      <c r="B65" s="25">
        <v>28</v>
      </c>
      <c r="C65" s="25">
        <v>0</v>
      </c>
      <c r="D65" s="25">
        <v>1060.08</v>
      </c>
      <c r="E65" s="25">
        <v>1060.08</v>
      </c>
      <c r="F65" s="25">
        <f t="shared" si="6"/>
        <v>0</v>
      </c>
    </row>
    <row r="66" spans="2:6" ht="15">
      <c r="B66" s="25">
        <v>46.97</v>
      </c>
      <c r="C66" s="25">
        <v>0</v>
      </c>
      <c r="D66" s="25">
        <v>1778.28</v>
      </c>
      <c r="E66" s="25">
        <v>1778.28</v>
      </c>
      <c r="F66" s="25">
        <f t="shared" si="6"/>
        <v>0</v>
      </c>
    </row>
    <row r="67" spans="2:6" ht="15">
      <c r="B67" s="25">
        <v>47.1</v>
      </c>
      <c r="C67" s="25">
        <v>1486</v>
      </c>
      <c r="D67" s="25">
        <v>1783.2</v>
      </c>
      <c r="E67" s="25"/>
      <c r="F67" s="25">
        <f t="shared" si="6"/>
        <v>3269.2</v>
      </c>
    </row>
    <row r="68" spans="2:6" ht="15">
      <c r="B68" s="25">
        <f>SUM(B55:B67)</f>
        <v>496.07000000000005</v>
      </c>
      <c r="C68" s="25">
        <f>SUM(C55:C67)</f>
        <v>7947.44</v>
      </c>
      <c r="D68" s="25">
        <f>SUM(D55:D67)</f>
        <v>18781.2</v>
      </c>
      <c r="E68" s="25">
        <f>SUM(E55:E67)</f>
        <v>8592.46</v>
      </c>
      <c r="F68" s="25">
        <f t="shared" si="6"/>
        <v>18136.18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2015-02-13T07:06:06Z</cp:lastPrinted>
  <dcterms:modified xsi:type="dcterms:W3CDTF">2015-02-13T07:07:19Z</dcterms:modified>
  <cp:category/>
  <cp:version/>
  <cp:contentType/>
  <cp:contentStatus/>
</cp:coreProperties>
</file>